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Hoja1!$B$1:$Q$28</definedName>
  </definedNames>
  <calcPr calcId="144525"/>
</workbook>
</file>

<file path=xl/calcChain.xml><?xml version="1.0" encoding="utf-8"?>
<calcChain xmlns="http://schemas.openxmlformats.org/spreadsheetml/2006/main">
  <c r="N25" i="1" l="1"/>
  <c r="M25" i="1"/>
  <c r="L25" i="1"/>
  <c r="K25" i="1"/>
  <c r="I25" i="1"/>
  <c r="H25" i="1"/>
  <c r="P24" i="1"/>
  <c r="J24" i="1"/>
  <c r="Q24" i="1" s="1"/>
  <c r="P23" i="1"/>
  <c r="J23" i="1"/>
  <c r="Q23" i="1" s="1"/>
  <c r="P22" i="1"/>
  <c r="J22" i="1"/>
  <c r="Q22" i="1" s="1"/>
  <c r="P21" i="1"/>
  <c r="J21" i="1"/>
  <c r="Q21" i="1" s="1"/>
  <c r="P20" i="1"/>
  <c r="J20" i="1"/>
  <c r="Q20" i="1" s="1"/>
  <c r="P19" i="1"/>
  <c r="J19" i="1"/>
  <c r="Q19" i="1" s="1"/>
  <c r="P18" i="1"/>
  <c r="J18" i="1"/>
  <c r="Q18" i="1" s="1"/>
  <c r="P17" i="1"/>
  <c r="J17" i="1"/>
  <c r="Q17" i="1" s="1"/>
  <c r="P16" i="1"/>
  <c r="J16" i="1"/>
  <c r="Q16" i="1" s="1"/>
  <c r="P15" i="1"/>
  <c r="J15" i="1"/>
  <c r="Q15" i="1" s="1"/>
  <c r="P14" i="1"/>
  <c r="J14" i="1"/>
  <c r="Q14" i="1" s="1"/>
  <c r="P13" i="1"/>
  <c r="J13" i="1"/>
  <c r="Q13" i="1" s="1"/>
  <c r="P12" i="1"/>
  <c r="J12" i="1"/>
  <c r="Q12" i="1" s="1"/>
  <c r="P11" i="1"/>
  <c r="J11" i="1"/>
  <c r="Q11" i="1" s="1"/>
  <c r="P10" i="1"/>
  <c r="J10" i="1"/>
  <c r="Q10" i="1" s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J25" i="1"/>
  <c r="O25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<sst xmlns="http://schemas.openxmlformats.org/spreadsheetml/2006/main" count="85" uniqueCount="59">
  <si>
    <t>PROGRAMAS Y PROYECTOS DE INVERSIÓN</t>
  </si>
  <si>
    <t>DEL 1 DE ENERO AL 31 DE MARZO DE 2018</t>
  </si>
  <si>
    <t>Ente Público:</t>
  </si>
  <si>
    <t>UNIVERSIDAD POLITÉCNICA DE JUVENTINO ROSAS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</si>
  <si>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</si>
  <si>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</si>
  <si>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</si>
  <si>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</si>
  <si>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</si>
  <si>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</si>
  <si>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</si>
  <si>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</si>
  <si>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</si>
  <si>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</si>
  <si>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</si>
  <si>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</si>
  <si>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</si>
  <si>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</si>
  <si>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</si>
  <si>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</si>
  <si>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</si>
  <si>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</si>
  <si>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</si>
  <si>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</si>
  <si>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G1101</t>
  </si>
  <si>
    <t>PROGRAMA</t>
  </si>
  <si>
    <t>ADMINISTRACION DE LO</t>
  </si>
  <si>
    <t>G1143</t>
  </si>
  <si>
    <t>OPERACIÓN DEL MODELO</t>
  </si>
  <si>
    <t>3046</t>
  </si>
  <si>
    <t>G2085</t>
  </si>
  <si>
    <t>DIRECCIÓN ESTRATÉGICA</t>
  </si>
  <si>
    <t>P0755</t>
  </si>
  <si>
    <t>ADMINISTRACIÓN  E IM</t>
  </si>
  <si>
    <t>P0756</t>
  </si>
  <si>
    <t>APLICACIÓN DE PLANES</t>
  </si>
  <si>
    <t>P0757</t>
  </si>
  <si>
    <t>APOYOS PARA LA PROFE</t>
  </si>
  <si>
    <t>P0758</t>
  </si>
  <si>
    <t>CURSOS Y EVENTOS DE</t>
  </si>
  <si>
    <t>P0759</t>
  </si>
  <si>
    <t>GESTIÓN DE CERTIFICA</t>
  </si>
  <si>
    <t>P0760</t>
  </si>
  <si>
    <t>FORTALECIMIENTO DE L</t>
  </si>
  <si>
    <t>P0761</t>
  </si>
  <si>
    <t>MANTENIMIENTO DE LA</t>
  </si>
  <si>
    <t>P0762</t>
  </si>
  <si>
    <t>OPER. OTORG BECAS AP</t>
  </si>
  <si>
    <t>P0763</t>
  </si>
  <si>
    <t>OPERACIÓN DE SERVICI</t>
  </si>
  <si>
    <t>P0764</t>
  </si>
  <si>
    <t>OPERACIÓN DE UN SIST</t>
  </si>
  <si>
    <t>P2037</t>
  </si>
  <si>
    <t>EVALUACIÓN DE FACTIB</t>
  </si>
  <si>
    <t>Q0574</t>
  </si>
  <si>
    <t>PROYECTO DE INVERSIÓN</t>
  </si>
  <si>
    <t>INFRAESTRUCTURA DE 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</si>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</sst>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4" fontId="2" fillId="0" borderId="5" xfId="0" applyNumberFormat="1" applyFont="1" applyBorder="1"/>
    <xf numFmtId="9" fontId="2" fillId="0" borderId="4" xfId="2" applyFont="1" applyFill="1" applyBorder="1" applyAlignment="1">
      <alignment vertical="center"/>
    </xf>
    <xf numFmtId="9" fontId="2" fillId="0" borderId="5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vertical="center" wrapText="1"/>
    </xf>
    <xf numFmtId="43" fontId="2" fillId="0" borderId="10" xfId="1" applyFont="1" applyFill="1" applyBorder="1" applyAlignment="1">
      <alignment vertical="center" wrapText="1"/>
    </xf>
    <xf numFmtId="4" fontId="2" fillId="0" borderId="11" xfId="0" applyNumberFormat="1" applyFont="1" applyBorder="1"/>
    <xf numFmtId="9" fontId="2" fillId="0" borderId="10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43" fontId="2" fillId="0" borderId="11" xfId="1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3" fontId="2" fillId="0" borderId="13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43" fontId="5" fillId="3" borderId="6" xfId="0" applyNumberFormat="1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 applyAlignment="1"/>
    <xf numFmtId="0" fontId="5" fillId="0" borderId="0" xfId="0" applyFont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9" fontId="5" fillId="3" borderId="0" xfId="2" applyFont="1" applyFill="1" applyBorder="1" applyAlignment="1"/>
    <xf numFmtId="4" fontId="2" fillId="0" borderId="0" xfId="0" applyNumberFormat="1" applyFont="1" applyFill="1"/>
    <xf numFmtId="43" fontId="2" fillId="0" borderId="0" xfId="0" applyNumberFormat="1" applyFont="1" applyFill="1"/>
    <xf numFmtId="0" fontId="2" fillId="3" borderId="0" xfId="0" applyFont="1" applyFill="1" applyAlignment="1">
      <alignment horizontal="left" wrapText="1"/>
    </xf>
    <xf numFmtId="4" fontId="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workbookViewId="0">
      <selection activeCell="E5" sqref="E5"/>
    </sheetView>
  </sheetViews>
  <sheetFormatPr baseColWidth="10" defaultColWidth="11.44140625" defaultRowHeight="13.2" x14ac:dyDescent="0.25"/>
  <cols>
    <col min="1" max="1" width="2.109375" style="3" customWidth="1"/>
    <col min="2" max="3" width="3.6640625" style="1" customWidth="1"/>
    <col min="4" max="4" width="10.88671875" style="1" customWidth="1"/>
    <col min="5" max="5" width="15.5546875" style="1" customWidth="1"/>
    <col min="6" max="6" width="23" style="1" customWidth="1"/>
    <col min="7" max="7" width="6" style="1" customWidth="1"/>
    <col min="8" max="8" width="15.33203125" style="1" customWidth="1"/>
    <col min="9" max="9" width="15.109375" style="1" customWidth="1"/>
    <col min="10" max="10" width="14.88671875" style="1" customWidth="1"/>
    <col min="11" max="11" width="15.5546875" style="1" customWidth="1"/>
    <col min="12" max="12" width="14.44140625" style="1" customWidth="1"/>
    <col min="13" max="13" width="14.6640625" style="1" customWidth="1"/>
    <col min="14" max="15" width="14.44140625" style="1" customWidth="1"/>
    <col min="16" max="16" width="14.5546875" style="3" customWidth="1"/>
    <col min="17" max="17" width="14" style="1" customWidth="1"/>
    <col min="18" max="16384" width="11.44140625" style="1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3" customFormat="1" x14ac:dyDescent="0.25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9"/>
    </row>
    <row r="6" spans="1:17" s="3" customForma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x14ac:dyDescent="0.25">
      <c r="A7" s="1"/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3" t="s">
        <v>8</v>
      </c>
      <c r="P7" s="18" t="s">
        <v>9</v>
      </c>
      <c r="Q7" s="19"/>
    </row>
    <row r="8" spans="1:17" ht="26.4" x14ac:dyDescent="0.25">
      <c r="A8" s="1"/>
      <c r="B8" s="20"/>
      <c r="C8" s="21"/>
      <c r="D8" s="22"/>
      <c r="E8" s="23"/>
      <c r="F8" s="24" t="s">
        <v>10</v>
      </c>
      <c r="G8" s="23"/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  <c r="O8" s="26"/>
      <c r="P8" s="27" t="s">
        <v>18</v>
      </c>
      <c r="Q8" s="27" t="s">
        <v>19</v>
      </c>
    </row>
    <row r="9" spans="1:17" x14ac:dyDescent="0.25">
      <c r="A9" s="1"/>
      <c r="B9" s="28"/>
      <c r="C9" s="29"/>
      <c r="D9" s="30"/>
      <c r="E9" s="26"/>
      <c r="F9" s="31"/>
      <c r="G9" s="26"/>
      <c r="H9" s="25">
        <v>1</v>
      </c>
      <c r="I9" s="25">
        <v>2</v>
      </c>
      <c r="J9" s="25" t="s">
        <v>20</v>
      </c>
      <c r="K9" s="25">
        <v>4</v>
      </c>
      <c r="L9" s="25">
        <v>5</v>
      </c>
      <c r="M9" s="25">
        <v>6</v>
      </c>
      <c r="N9" s="25">
        <v>7</v>
      </c>
      <c r="O9" s="14" t="s">
        <v>21</v>
      </c>
      <c r="P9" s="32" t="s">
        <v>22</v>
      </c>
      <c r="Q9" s="32" t="s">
        <v>23</v>
      </c>
    </row>
    <row r="10" spans="1:17" x14ac:dyDescent="0.25">
      <c r="A10" s="1"/>
      <c r="B10" s="33"/>
      <c r="C10" s="34"/>
      <c r="D10" s="35" t="s">
        <v>24</v>
      </c>
      <c r="E10" s="36" t="s">
        <v>25</v>
      </c>
      <c r="F10" s="37" t="s">
        <v>26</v>
      </c>
      <c r="G10" s="38">
        <v>3046</v>
      </c>
      <c r="H10" s="39">
        <v>5921170.3200000003</v>
      </c>
      <c r="I10" s="39">
        <v>331205.64</v>
      </c>
      <c r="J10" s="40">
        <f>+H10+I10</f>
        <v>6252375.96</v>
      </c>
      <c r="K10" s="41">
        <v>1512576.47</v>
      </c>
      <c r="L10" s="41">
        <v>1512576.47</v>
      </c>
      <c r="M10" s="41">
        <v>1512576.47</v>
      </c>
      <c r="N10" s="41">
        <v>1512576.47</v>
      </c>
      <c r="O10" s="40">
        <f>J10-L10</f>
        <v>4739799.49</v>
      </c>
      <c r="P10" s="42">
        <f>L10/H10</f>
        <v>0.25545228194010133</v>
      </c>
      <c r="Q10" s="43">
        <f>L10/J10</f>
        <v>0.24192026833907793</v>
      </c>
    </row>
    <row r="11" spans="1:17" x14ac:dyDescent="0.25">
      <c r="A11" s="1"/>
      <c r="B11" s="33"/>
      <c r="C11" s="34"/>
      <c r="D11" s="35" t="s">
        <v>27</v>
      </c>
      <c r="E11" s="44" t="s">
        <v>25</v>
      </c>
      <c r="F11" s="45" t="s">
        <v>28</v>
      </c>
      <c r="G11" s="46" t="s">
        <v>29</v>
      </c>
      <c r="H11" s="47">
        <v>433615.62</v>
      </c>
      <c r="I11" s="47">
        <v>0</v>
      </c>
      <c r="J11" s="48">
        <f t="shared" ref="J11:J24" si="0">+H11+I11</f>
        <v>433615.62</v>
      </c>
      <c r="K11" s="49">
        <v>127066.93</v>
      </c>
      <c r="L11" s="49">
        <v>127066.93</v>
      </c>
      <c r="M11" s="49">
        <v>127066.93</v>
      </c>
      <c r="N11" s="49">
        <v>127066.93</v>
      </c>
      <c r="O11" s="48">
        <f>J11-L11</f>
        <v>306548.69</v>
      </c>
      <c r="P11" s="50">
        <f>L11/H11</f>
        <v>0.29304048133690386</v>
      </c>
      <c r="Q11" s="51">
        <f t="shared" ref="Q11:Q24" si="1">L11/J11</f>
        <v>0.29304048133690386</v>
      </c>
    </row>
    <row r="12" spans="1:17" x14ac:dyDescent="0.25">
      <c r="A12" s="1"/>
      <c r="B12" s="33"/>
      <c r="C12" s="34"/>
      <c r="D12" s="35" t="s">
        <v>30</v>
      </c>
      <c r="E12" s="44" t="s">
        <v>25</v>
      </c>
      <c r="F12" s="45" t="s">
        <v>31</v>
      </c>
      <c r="G12" s="46" t="s">
        <v>29</v>
      </c>
      <c r="H12" s="47">
        <v>1696591.89</v>
      </c>
      <c r="I12" s="52">
        <v>86382.46</v>
      </c>
      <c r="J12" s="48">
        <f t="shared" si="0"/>
        <v>1782974.3499999999</v>
      </c>
      <c r="K12" s="49">
        <v>394243.31</v>
      </c>
      <c r="L12" s="49">
        <v>394243.31</v>
      </c>
      <c r="M12" s="49">
        <v>394243.31</v>
      </c>
      <c r="N12" s="49">
        <v>394243.31</v>
      </c>
      <c r="O12" s="48">
        <f t="shared" ref="O12:O24" si="2">J12-L12</f>
        <v>1388731.0399999998</v>
      </c>
      <c r="P12" s="50">
        <f t="shared" ref="P12:P23" si="3">L12/H12</f>
        <v>0.23237368534161743</v>
      </c>
      <c r="Q12" s="51">
        <f t="shared" si="1"/>
        <v>0.22111552530186429</v>
      </c>
    </row>
    <row r="13" spans="1:17" x14ac:dyDescent="0.25">
      <c r="A13" s="1"/>
      <c r="B13" s="33"/>
      <c r="C13" s="53"/>
      <c r="D13" s="35" t="s">
        <v>32</v>
      </c>
      <c r="E13" s="44" t="s">
        <v>25</v>
      </c>
      <c r="F13" s="45" t="s">
        <v>33</v>
      </c>
      <c r="G13" s="46" t="s">
        <v>29</v>
      </c>
      <c r="H13" s="47">
        <v>21206520.27</v>
      </c>
      <c r="I13" s="47">
        <v>482809.86</v>
      </c>
      <c r="J13" s="48">
        <f t="shared" si="0"/>
        <v>21689330.129999999</v>
      </c>
      <c r="K13" s="49">
        <v>6909413.3200000003</v>
      </c>
      <c r="L13" s="49">
        <v>6909413.3200000003</v>
      </c>
      <c r="M13" s="49">
        <v>6909413.3200000003</v>
      </c>
      <c r="N13" s="49">
        <v>6909413.3200000003</v>
      </c>
      <c r="O13" s="48">
        <f t="shared" si="2"/>
        <v>14779916.809999999</v>
      </c>
      <c r="P13" s="50">
        <f t="shared" si="3"/>
        <v>0.32581551485249871</v>
      </c>
      <c r="Q13" s="51">
        <f t="shared" si="1"/>
        <v>0.31856278080451722</v>
      </c>
    </row>
    <row r="14" spans="1:17" x14ac:dyDescent="0.25">
      <c r="A14" s="1"/>
      <c r="B14" s="33"/>
      <c r="C14" s="34"/>
      <c r="D14" s="35" t="s">
        <v>34</v>
      </c>
      <c r="E14" s="44" t="s">
        <v>25</v>
      </c>
      <c r="F14" s="45" t="s">
        <v>35</v>
      </c>
      <c r="G14" s="46" t="s">
        <v>29</v>
      </c>
      <c r="H14" s="47">
        <v>579128.53</v>
      </c>
      <c r="I14" s="52">
        <v>0</v>
      </c>
      <c r="J14" s="48">
        <f t="shared" si="0"/>
        <v>579128.53</v>
      </c>
      <c r="K14" s="49">
        <v>13505.86</v>
      </c>
      <c r="L14" s="49">
        <v>13505.86</v>
      </c>
      <c r="M14" s="49">
        <v>13505.86</v>
      </c>
      <c r="N14" s="49">
        <v>13505.86</v>
      </c>
      <c r="O14" s="48">
        <f t="shared" si="2"/>
        <v>565622.67000000004</v>
      </c>
      <c r="P14" s="50">
        <f t="shared" si="3"/>
        <v>2.332100613312903E-2</v>
      </c>
      <c r="Q14" s="51">
        <f t="shared" si="1"/>
        <v>2.332100613312903E-2</v>
      </c>
    </row>
    <row r="15" spans="1:17" x14ac:dyDescent="0.25">
      <c r="A15" s="1"/>
      <c r="B15" s="33"/>
      <c r="C15" s="34"/>
      <c r="D15" s="35" t="s">
        <v>36</v>
      </c>
      <c r="E15" s="44" t="s">
        <v>25</v>
      </c>
      <c r="F15" s="45" t="s">
        <v>37</v>
      </c>
      <c r="G15" s="46" t="s">
        <v>29</v>
      </c>
      <c r="H15" s="47">
        <v>154600.6</v>
      </c>
      <c r="I15" s="47">
        <v>60000</v>
      </c>
      <c r="J15" s="48">
        <f t="shared" si="0"/>
        <v>214600.6</v>
      </c>
      <c r="K15" s="49">
        <v>10561</v>
      </c>
      <c r="L15" s="49">
        <v>10561</v>
      </c>
      <c r="M15" s="49">
        <v>10561</v>
      </c>
      <c r="N15" s="49">
        <v>10561</v>
      </c>
      <c r="O15" s="48">
        <f t="shared" si="2"/>
        <v>204039.6</v>
      </c>
      <c r="P15" s="50">
        <f t="shared" si="3"/>
        <v>6.8311507199842691E-2</v>
      </c>
      <c r="Q15" s="51">
        <f t="shared" si="1"/>
        <v>4.9212350757640008E-2</v>
      </c>
    </row>
    <row r="16" spans="1:17" x14ac:dyDescent="0.25">
      <c r="B16" s="33"/>
      <c r="C16" s="34"/>
      <c r="D16" s="35" t="s">
        <v>38</v>
      </c>
      <c r="E16" s="44" t="s">
        <v>25</v>
      </c>
      <c r="F16" s="45" t="s">
        <v>39</v>
      </c>
      <c r="G16" s="46" t="s">
        <v>29</v>
      </c>
      <c r="H16" s="47">
        <v>272268.56</v>
      </c>
      <c r="I16" s="52">
        <v>25007.279999999999</v>
      </c>
      <c r="J16" s="48">
        <f t="shared" si="0"/>
        <v>297275.83999999997</v>
      </c>
      <c r="K16" s="54">
        <v>23206.560000000001</v>
      </c>
      <c r="L16" s="54">
        <v>23206.560000000001</v>
      </c>
      <c r="M16" s="54">
        <v>23206.560000000001</v>
      </c>
      <c r="N16" s="54">
        <v>23206.560000000001</v>
      </c>
      <c r="O16" s="48">
        <f t="shared" si="2"/>
        <v>274069.27999999997</v>
      </c>
      <c r="P16" s="50">
        <f t="shared" si="3"/>
        <v>8.5234079175355401E-2</v>
      </c>
      <c r="Q16" s="51">
        <f t="shared" si="1"/>
        <v>7.8064063329196229E-2</v>
      </c>
    </row>
    <row r="17" spans="1:17" x14ac:dyDescent="0.25">
      <c r="B17" s="33"/>
      <c r="C17" s="34"/>
      <c r="D17" s="35" t="s">
        <v>40</v>
      </c>
      <c r="E17" s="44" t="s">
        <v>25</v>
      </c>
      <c r="F17" s="45" t="s">
        <v>41</v>
      </c>
      <c r="G17" s="46" t="s">
        <v>29</v>
      </c>
      <c r="H17" s="47">
        <v>61065.72</v>
      </c>
      <c r="I17" s="52">
        <v>112568</v>
      </c>
      <c r="J17" s="48">
        <f t="shared" si="0"/>
        <v>173633.72</v>
      </c>
      <c r="K17" s="54">
        <v>7500</v>
      </c>
      <c r="L17" s="54">
        <v>7500</v>
      </c>
      <c r="M17" s="54">
        <v>7500</v>
      </c>
      <c r="N17" s="54">
        <v>7500</v>
      </c>
      <c r="O17" s="48">
        <f t="shared" si="2"/>
        <v>166133.72</v>
      </c>
      <c r="P17" s="50">
        <f t="shared" si="3"/>
        <v>0.12281849784134208</v>
      </c>
      <c r="Q17" s="51">
        <f t="shared" si="1"/>
        <v>4.3194374917498744E-2</v>
      </c>
    </row>
    <row r="18" spans="1:17" x14ac:dyDescent="0.25">
      <c r="B18" s="33"/>
      <c r="C18" s="34"/>
      <c r="D18" s="35" t="s">
        <v>42</v>
      </c>
      <c r="E18" s="44" t="s">
        <v>25</v>
      </c>
      <c r="F18" s="45" t="s">
        <v>43</v>
      </c>
      <c r="G18" s="46" t="s">
        <v>29</v>
      </c>
      <c r="H18" s="47">
        <v>461201.28</v>
      </c>
      <c r="I18" s="52">
        <v>48000.03</v>
      </c>
      <c r="J18" s="48">
        <f t="shared" si="0"/>
        <v>509201.31000000006</v>
      </c>
      <c r="K18" s="49">
        <v>70097.440000000002</v>
      </c>
      <c r="L18" s="49">
        <v>70097.440000000002</v>
      </c>
      <c r="M18" s="49">
        <v>70097.440000000002</v>
      </c>
      <c r="N18" s="49">
        <v>70097.440000000002</v>
      </c>
      <c r="O18" s="48">
        <f t="shared" si="2"/>
        <v>439103.87000000005</v>
      </c>
      <c r="P18" s="50">
        <f t="shared" si="3"/>
        <v>0.1519888236216517</v>
      </c>
      <c r="Q18" s="51">
        <f t="shared" si="1"/>
        <v>0.13766154686444149</v>
      </c>
    </row>
    <row r="19" spans="1:17" x14ac:dyDescent="0.25">
      <c r="B19" s="33"/>
      <c r="C19" s="34"/>
      <c r="D19" s="35" t="s">
        <v>44</v>
      </c>
      <c r="E19" s="44" t="s">
        <v>25</v>
      </c>
      <c r="F19" s="45" t="s">
        <v>45</v>
      </c>
      <c r="G19" s="46" t="s">
        <v>29</v>
      </c>
      <c r="H19" s="47">
        <v>3006016.7</v>
      </c>
      <c r="I19" s="52">
        <v>147269.26</v>
      </c>
      <c r="J19" s="48">
        <f t="shared" si="0"/>
        <v>3153285.96</v>
      </c>
      <c r="K19" s="49">
        <v>621922.43000000005</v>
      </c>
      <c r="L19" s="49">
        <v>621922.43000000005</v>
      </c>
      <c r="M19" s="49">
        <v>621922.43000000005</v>
      </c>
      <c r="N19" s="49">
        <v>621922.43000000005</v>
      </c>
      <c r="O19" s="48">
        <f t="shared" si="2"/>
        <v>2531363.5299999998</v>
      </c>
      <c r="P19" s="50">
        <f t="shared" si="3"/>
        <v>0.20689253988509113</v>
      </c>
      <c r="Q19" s="51">
        <f t="shared" si="1"/>
        <v>0.19722994929391055</v>
      </c>
    </row>
    <row r="20" spans="1:17" s="35" customFormat="1" x14ac:dyDescent="0.25">
      <c r="B20" s="55"/>
      <c r="C20" s="56"/>
      <c r="D20" s="35" t="s">
        <v>46</v>
      </c>
      <c r="E20" s="44" t="s">
        <v>25</v>
      </c>
      <c r="F20" s="45" t="s">
        <v>47</v>
      </c>
      <c r="G20" s="46" t="s">
        <v>29</v>
      </c>
      <c r="H20" s="52">
        <v>0</v>
      </c>
      <c r="I20" s="52">
        <v>14272</v>
      </c>
      <c r="J20" s="48">
        <f t="shared" si="0"/>
        <v>14272</v>
      </c>
      <c r="K20" s="49">
        <v>14272</v>
      </c>
      <c r="L20" s="49">
        <v>14272</v>
      </c>
      <c r="M20" s="49">
        <v>14272</v>
      </c>
      <c r="N20" s="49">
        <v>14272</v>
      </c>
      <c r="O20" s="48">
        <f t="shared" si="2"/>
        <v>0</v>
      </c>
      <c r="P20" s="50" t="e">
        <f t="shared" si="3"/>
        <v>#DIV/0!</v>
      </c>
      <c r="Q20" s="51">
        <f t="shared" si="1"/>
        <v>1</v>
      </c>
    </row>
    <row r="21" spans="1:17" x14ac:dyDescent="0.25">
      <c r="B21" s="33"/>
      <c r="C21" s="34"/>
      <c r="D21" s="35" t="s">
        <v>48</v>
      </c>
      <c r="E21" s="44" t="s">
        <v>25</v>
      </c>
      <c r="F21" s="45" t="s">
        <v>49</v>
      </c>
      <c r="G21" s="46" t="s">
        <v>29</v>
      </c>
      <c r="H21" s="47">
        <v>1163475.8500000001</v>
      </c>
      <c r="I21" s="52">
        <v>275778.42</v>
      </c>
      <c r="J21" s="52">
        <f t="shared" si="0"/>
        <v>1439254.27</v>
      </c>
      <c r="K21" s="49">
        <v>560392.26</v>
      </c>
      <c r="L21" s="49">
        <v>560392.26</v>
      </c>
      <c r="M21" s="49">
        <v>560392.26</v>
      </c>
      <c r="N21" s="49">
        <v>560392.26</v>
      </c>
      <c r="O21" s="48">
        <f t="shared" si="2"/>
        <v>878862.01</v>
      </c>
      <c r="P21" s="50">
        <f t="shared" si="3"/>
        <v>0.48165353840391267</v>
      </c>
      <c r="Q21" s="51">
        <f t="shared" si="1"/>
        <v>0.38936293029028152</v>
      </c>
    </row>
    <row r="22" spans="1:17" x14ac:dyDescent="0.25">
      <c r="B22" s="33"/>
      <c r="C22" s="53"/>
      <c r="D22" s="35" t="s">
        <v>50</v>
      </c>
      <c r="E22" s="44" t="s">
        <v>25</v>
      </c>
      <c r="F22" s="57" t="s">
        <v>51</v>
      </c>
      <c r="G22" s="46" t="s">
        <v>29</v>
      </c>
      <c r="H22" s="52">
        <v>0</v>
      </c>
      <c r="I22" s="52">
        <v>0</v>
      </c>
      <c r="J22" s="52">
        <f>+H22+I22</f>
        <v>0</v>
      </c>
      <c r="K22" s="52">
        <v>0</v>
      </c>
      <c r="L22" s="52">
        <v>0</v>
      </c>
      <c r="M22" s="52">
        <v>0</v>
      </c>
      <c r="N22" s="52">
        <v>0</v>
      </c>
      <c r="O22" s="48">
        <f t="shared" si="2"/>
        <v>0</v>
      </c>
      <c r="P22" s="50" t="e">
        <f t="shared" si="3"/>
        <v>#DIV/0!</v>
      </c>
      <c r="Q22" s="51" t="e">
        <f t="shared" si="1"/>
        <v>#DIV/0!</v>
      </c>
    </row>
    <row r="23" spans="1:17" x14ac:dyDescent="0.25">
      <c r="B23" s="33"/>
      <c r="C23" s="34"/>
      <c r="D23" s="35" t="s">
        <v>52</v>
      </c>
      <c r="E23" s="44" t="s">
        <v>25</v>
      </c>
      <c r="F23" s="57" t="s">
        <v>53</v>
      </c>
      <c r="G23" s="46" t="s">
        <v>29</v>
      </c>
      <c r="H23" s="47">
        <v>25500</v>
      </c>
      <c r="I23" s="52">
        <v>95000</v>
      </c>
      <c r="J23" s="52">
        <f t="shared" si="0"/>
        <v>120500</v>
      </c>
      <c r="K23" s="49">
        <v>13400.99</v>
      </c>
      <c r="L23" s="49">
        <v>13400.99</v>
      </c>
      <c r="M23" s="49">
        <v>13400.99</v>
      </c>
      <c r="N23" s="49">
        <v>13400.99</v>
      </c>
      <c r="O23" s="48">
        <f t="shared" si="2"/>
        <v>107099.01</v>
      </c>
      <c r="P23" s="50">
        <f t="shared" si="3"/>
        <v>0.52552901960784315</v>
      </c>
      <c r="Q23" s="51">
        <f t="shared" si="1"/>
        <v>0.11121153526970955</v>
      </c>
    </row>
    <row r="24" spans="1:17" s="60" customFormat="1" ht="39.6" x14ac:dyDescent="0.25">
      <c r="A24" s="58"/>
      <c r="B24" s="33"/>
      <c r="C24" s="34"/>
      <c r="D24" s="35" t="s">
        <v>54</v>
      </c>
      <c r="E24" s="44" t="s">
        <v>55</v>
      </c>
      <c r="F24" s="57" t="s">
        <v>56</v>
      </c>
      <c r="G24" s="46" t="s">
        <v>29</v>
      </c>
      <c r="H24" s="52">
        <v>0</v>
      </c>
      <c r="I24" s="52">
        <v>0</v>
      </c>
      <c r="J24" s="59">
        <f t="shared" si="0"/>
        <v>0</v>
      </c>
      <c r="K24" s="59">
        <v>0</v>
      </c>
      <c r="L24" s="59">
        <v>0</v>
      </c>
      <c r="M24" s="59">
        <v>0</v>
      </c>
      <c r="N24" s="59">
        <v>0</v>
      </c>
      <c r="O24" s="48">
        <f t="shared" si="2"/>
        <v>0</v>
      </c>
      <c r="P24" s="50" t="e">
        <f>L24/H24</f>
        <v>#DIV/0!</v>
      </c>
      <c r="Q24" s="51" t="e">
        <f t="shared" si="1"/>
        <v>#DIV/0!</v>
      </c>
    </row>
    <row r="25" spans="1:17" s="70" customFormat="1" x14ac:dyDescent="0.25">
      <c r="A25" s="61"/>
      <c r="B25" s="62"/>
      <c r="C25" s="63" t="s">
        <v>57</v>
      </c>
      <c r="D25" s="64"/>
      <c r="E25" s="65"/>
      <c r="F25" s="66"/>
      <c r="G25" s="65"/>
      <c r="H25" s="67">
        <f t="shared" ref="H25:O25" si="4">SUM(H10:H24)</f>
        <v>34981155.340000004</v>
      </c>
      <c r="I25" s="68">
        <f t="shared" si="4"/>
        <v>1678292.95</v>
      </c>
      <c r="J25" s="68">
        <f t="shared" si="4"/>
        <v>36659448.289999999</v>
      </c>
      <c r="K25" s="68">
        <f>SUM(K10:K24)</f>
        <v>10278158.57</v>
      </c>
      <c r="L25" s="68">
        <f>SUM(L10:L24)</f>
        <v>10278158.57</v>
      </c>
      <c r="M25" s="68">
        <f>SUM(M10:M24)</f>
        <v>10278158.57</v>
      </c>
      <c r="N25" s="68">
        <f t="shared" si="4"/>
        <v>10278158.57</v>
      </c>
      <c r="O25" s="68">
        <f t="shared" si="4"/>
        <v>26381289.72000001</v>
      </c>
      <c r="P25" s="69"/>
      <c r="Q25" s="69"/>
    </row>
    <row r="26" spans="1:17" s="70" customFormat="1" x14ac:dyDescent="0.25">
      <c r="A26" s="61"/>
      <c r="B26" s="71"/>
      <c r="C26" s="72"/>
      <c r="D26" s="72"/>
      <c r="E26" s="73"/>
      <c r="F26" s="74"/>
      <c r="G26" s="73"/>
      <c r="H26" s="75"/>
      <c r="I26" s="75"/>
      <c r="J26" s="75"/>
      <c r="K26" s="75"/>
      <c r="L26" s="75"/>
      <c r="M26" s="75"/>
      <c r="N26" s="75"/>
      <c r="O26" s="75"/>
      <c r="P26" s="76"/>
      <c r="Q26" s="76"/>
    </row>
    <row r="27" spans="1:17" s="70" customFormat="1" x14ac:dyDescent="0.25">
      <c r="A27" s="61"/>
      <c r="B27" s="71"/>
      <c r="C27" s="72"/>
      <c r="D27" s="72"/>
      <c r="E27" s="73"/>
      <c r="F27" s="74"/>
      <c r="G27" s="73"/>
      <c r="H27" s="75"/>
      <c r="I27" s="75"/>
      <c r="J27" s="75"/>
      <c r="K27" s="75"/>
      <c r="L27" s="75"/>
      <c r="M27" s="75"/>
      <c r="N27" s="75"/>
      <c r="O27" s="75"/>
      <c r="P27" s="76"/>
      <c r="Q27" s="76"/>
    </row>
    <row r="28" spans="1:17" x14ac:dyDescent="0.25">
      <c r="B28" s="3" t="s">
        <v>58</v>
      </c>
      <c r="F28" s="3"/>
      <c r="G28" s="3"/>
      <c r="H28" s="3"/>
      <c r="I28" s="3"/>
      <c r="J28" s="3"/>
      <c r="K28" s="77"/>
      <c r="L28" s="77"/>
      <c r="M28" s="77"/>
      <c r="N28" s="77"/>
      <c r="O28" s="78"/>
    </row>
    <row r="29" spans="1:17" x14ac:dyDescent="0.25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x14ac:dyDescent="0.25">
      <c r="B30" s="3"/>
      <c r="F30" s="3"/>
      <c r="G30" s="3"/>
      <c r="H30" s="3"/>
      <c r="I30" s="3"/>
      <c r="J30" s="3"/>
      <c r="K30" s="78"/>
      <c r="L30" s="78"/>
      <c r="M30" s="78"/>
      <c r="N30" s="78"/>
      <c r="O30" s="35"/>
    </row>
    <row r="31" spans="1:17" x14ac:dyDescent="0.25">
      <c r="A31" s="1"/>
      <c r="B31" s="3"/>
      <c r="F31" s="3"/>
      <c r="G31" s="3"/>
      <c r="H31" s="3"/>
      <c r="I31" s="3"/>
      <c r="J31" s="3"/>
      <c r="K31" s="35"/>
      <c r="L31" s="35"/>
      <c r="M31" s="35"/>
      <c r="N31" s="35"/>
      <c r="O31" s="35"/>
    </row>
    <row r="32" spans="1:17" x14ac:dyDescent="0.25">
      <c r="A32" s="1"/>
      <c r="B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9" x14ac:dyDescent="0.25">
      <c r="A33" s="1"/>
      <c r="F33" s="80"/>
      <c r="H33" s="80"/>
      <c r="I33" s="80"/>
      <c r="K33" s="80"/>
      <c r="M33" s="80"/>
    </row>
    <row r="34" spans="1:19" x14ac:dyDescent="0.25">
      <c r="A34" s="1"/>
      <c r="H34" s="80"/>
      <c r="I34" s="80"/>
      <c r="K34" s="80"/>
      <c r="M34" s="80"/>
    </row>
    <row r="40" spans="1:19" x14ac:dyDescent="0.25">
      <c r="A40" s="1"/>
      <c r="S40" s="70"/>
    </row>
    <row r="41" spans="1:19" x14ac:dyDescent="0.25">
      <c r="A41" s="1"/>
      <c r="P41" s="70"/>
    </row>
    <row r="47" spans="1:19" x14ac:dyDescent="0.25">
      <c r="A47" s="1"/>
      <c r="P47" s="70"/>
    </row>
    <row r="53" spans="1:19" x14ac:dyDescent="0.25">
      <c r="A53" s="1"/>
      <c r="S53" s="70"/>
    </row>
  </sheetData>
  <mergeCells count="11">
    <mergeCell ref="C25:D25"/>
    <mergeCell ref="B29:Q29"/>
    <mergeCell ref="B1:Q1"/>
    <mergeCell ref="B2:Q2"/>
    <mergeCell ref="B3:Q4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31496062992125984" right="0.31496062992125984" top="0.74803149606299213" bottom="0.74803149606299213" header="0.31496062992125984" footer="0.31496062992125984"/>
  <pageSetup scale="6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2018-04-26T16:21:50Z</cp:lastPrinted>
  <dcterms:created xsi:type="dcterms:W3CDTF">2018-04-26T16:20:56Z</dcterms:created>
  <dcterms:modified xsi:type="dcterms:W3CDTF">2018-04-26T16:22:20Z</dcterms:modified>
</cp:coreProperties>
</file>